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13995" windowHeight="4320" tabRatio="793"/>
  </bookViews>
  <sheets>
    <sheet name="Street Lamps DC UPS System Calc" sheetId="2" r:id="rId1"/>
  </sheets>
  <calcPr calcId="145621"/>
</workbook>
</file>

<file path=xl/calcChain.xml><?xml version="1.0" encoding="utf-8"?>
<calcChain xmlns="http://schemas.openxmlformats.org/spreadsheetml/2006/main">
  <c r="L22" i="2" l="1"/>
  <c r="L14" i="2"/>
  <c r="D14" i="2"/>
  <c r="I22" i="2"/>
  <c r="I14" i="2"/>
  <c r="H14" i="2"/>
  <c r="G14" i="2"/>
  <c r="F14" i="2"/>
  <c r="E14" i="2"/>
  <c r="C14" i="2"/>
  <c r="B14" i="2"/>
  <c r="M22" i="2" l="1"/>
  <c r="N22" i="2" s="1"/>
  <c r="M14" i="2"/>
  <c r="N14" i="2" s="1"/>
  <c r="O14" i="2" s="1"/>
  <c r="J22" i="2" l="1"/>
  <c r="K22" i="2" s="1"/>
  <c r="O22" i="2"/>
  <c r="J14" i="2"/>
  <c r="K14" i="2" s="1"/>
  <c r="I5" i="2"/>
  <c r="J5" i="2" l="1"/>
  <c r="K5" i="2" s="1"/>
  <c r="M5" i="2"/>
  <c r="N5" i="2" l="1"/>
  <c r="O5" i="2" s="1"/>
</calcChain>
</file>

<file path=xl/sharedStrings.xml><?xml version="1.0" encoding="utf-8"?>
<sst xmlns="http://schemas.openxmlformats.org/spreadsheetml/2006/main" count="90" uniqueCount="36">
  <si>
    <t>夜間</t>
    <phoneticPr fontId="1" type="noConversion"/>
  </si>
  <si>
    <t>日間</t>
    <phoneticPr fontId="1" type="noConversion"/>
  </si>
  <si>
    <t>分項</t>
    <phoneticPr fontId="1" type="noConversion"/>
  </si>
  <si>
    <t>藍色區域
請填入數據</t>
    <phoneticPr fontId="1" type="noConversion"/>
  </si>
  <si>
    <r>
      <t xml:space="preserve">需鐵鋰電池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0"/>
        <color theme="1"/>
        <rFont val="標楷體"/>
        <family val="4"/>
        <charset val="136"/>
      </rPr>
      <t xml:space="preserve">
</t>
    </r>
    <r>
      <rPr>
        <sz val="10"/>
        <color rgb="FFFF0000"/>
        <rFont val="標楷體"/>
        <family val="4"/>
        <charset val="136"/>
      </rPr>
      <t>以12.8V電壓定義</t>
    </r>
    <phoneticPr fontId="1" type="noConversion"/>
  </si>
  <si>
    <t>備註</t>
    <phoneticPr fontId="1" type="noConversion"/>
  </si>
  <si>
    <t>3年至少需
更換6次電池</t>
    <phoneticPr fontId="1" type="noConversion"/>
  </si>
  <si>
    <t>3年至少需
更換3次電池</t>
    <phoneticPr fontId="1" type="noConversion"/>
  </si>
  <si>
    <t>紅色區域
自動填入</t>
    <phoneticPr fontId="1" type="noConversion"/>
  </si>
  <si>
    <t>橘色區域
自動填入</t>
    <phoneticPr fontId="1" type="noConversion"/>
  </si>
  <si>
    <t>3年內都不需
更換電池</t>
    <phoneticPr fontId="1" type="noConversion"/>
  </si>
  <si>
    <t>勁電科技 路燈電源型 路燈供電系統評估計算公式 (磷酸鐵鋰電池)</t>
    <phoneticPr fontId="1" type="noConversion"/>
  </si>
  <si>
    <t>06:00-18:00</t>
    <phoneticPr fontId="1" type="noConversion"/>
  </si>
  <si>
    <t>18:00-06:00</t>
    <phoneticPr fontId="1" type="noConversion"/>
  </si>
  <si>
    <t>設備No.1
耗電量</t>
    <phoneticPr fontId="1" type="noConversion"/>
  </si>
  <si>
    <t>設備No.2
耗電量</t>
    <phoneticPr fontId="1" type="noConversion"/>
  </si>
  <si>
    <t>設備No.3
耗電量</t>
    <phoneticPr fontId="1" type="noConversion"/>
  </si>
  <si>
    <r>
      <t xml:space="preserve">3年電池老化
衰減加計比率
</t>
    </r>
    <r>
      <rPr>
        <sz val="10"/>
        <color rgb="FFFF0000"/>
        <rFont val="標楷體"/>
        <family val="4"/>
        <charset val="136"/>
      </rPr>
      <t>磷酸鐵鋰3年
降到90%計算</t>
    </r>
    <phoneticPr fontId="1" type="noConversion"/>
  </si>
  <si>
    <r>
      <t xml:space="preserve">3年電池老化
衰減加計比率
</t>
    </r>
    <r>
      <rPr>
        <sz val="10"/>
        <color rgb="FFFF0000"/>
        <rFont val="標楷體"/>
        <family val="4"/>
        <charset val="136"/>
      </rPr>
      <t xml:space="preserve">磷酸鐵鋰3年
降到90%計算
</t>
    </r>
    <r>
      <rPr>
        <b/>
        <sz val="12"/>
        <color rgb="FFFF0000"/>
        <rFont val="Arial Unicode MS"/>
        <family val="2"/>
        <charset val="136"/>
      </rPr>
      <t>W</t>
    </r>
    <phoneticPr fontId="1" type="noConversion"/>
  </si>
  <si>
    <t>備註1:設計日間耗電時數,以最長日間時數*115%為計算基礎,例如日間路燈未供電時間為AM 06:00~PM 19:00總計13小時,建議設計日間耗電時數定義為13*115%=14.9小時</t>
    <phoneticPr fontId="1" type="noConversion"/>
  </si>
  <si>
    <t>備註2:夜間停電的不斷電功能加計時數,主要是因應夜間短時間停電期間,避免供電系統低電量狀態尚未充飽電,造成無法度過夜間臨時停電的設備用電需求,建議加計2~3小時為宜</t>
    <phoneticPr fontId="1" type="noConversion"/>
  </si>
  <si>
    <t>備註3:因應您當地架設路燈型系統的低溫環境差異,請參考磷酸鐵鋰電池低溫放電容量,進行增加備援電力容量加成或進行電池加溫保護工程(埋於地下或加強包覆保溫)
-10°C :電池容量 60% &amp; -20°C :電池容量 48%</t>
    <phoneticPr fontId="1" type="noConversion"/>
  </si>
  <si>
    <t>一般型 路燈供電系統評估計算公式 (深循環鉛酸蓄電池)</t>
    <phoneticPr fontId="1" type="noConversion"/>
  </si>
  <si>
    <r>
      <rPr>
        <sz val="10"/>
        <color theme="1"/>
        <rFont val="Arial Unicode MS"/>
        <family val="2"/>
        <charset val="136"/>
      </rPr>
      <t>3</t>
    </r>
    <r>
      <rPr>
        <sz val="10"/>
        <color theme="1"/>
        <rFont val="標楷體"/>
        <family val="4"/>
        <charset val="136"/>
      </rPr>
      <t>年電池老化
衰減加計比率
深循環鉛酸電池</t>
    </r>
    <r>
      <rPr>
        <sz val="10"/>
        <color theme="1"/>
        <rFont val="Arial Unicode MS"/>
        <family val="2"/>
        <charset val="136"/>
      </rPr>
      <t>1</t>
    </r>
    <r>
      <rPr>
        <sz val="10"/>
        <color theme="1"/>
        <rFont val="標楷體"/>
        <family val="4"/>
        <charset val="136"/>
      </rPr>
      <t>年
降到</t>
    </r>
    <r>
      <rPr>
        <sz val="10"/>
        <color theme="1"/>
        <rFont val="Arial Unicode MS"/>
        <family val="2"/>
        <charset val="136"/>
      </rPr>
      <t>70%</t>
    </r>
    <r>
      <rPr>
        <sz val="10"/>
        <color theme="1"/>
        <rFont val="標楷體"/>
        <family val="4"/>
        <charset val="136"/>
      </rPr>
      <t>計算</t>
    </r>
    <r>
      <rPr>
        <sz val="10"/>
        <color rgb="FFFF0000"/>
        <rFont val="標楷體"/>
        <family val="4"/>
        <charset val="136"/>
      </rPr>
      <t xml:space="preserve">
</t>
    </r>
    <r>
      <rPr>
        <b/>
        <sz val="12"/>
        <color rgb="FFFF0000"/>
        <rFont val="Arial Unicode MS"/>
        <family val="2"/>
        <charset val="136"/>
      </rPr>
      <t>W</t>
    </r>
    <phoneticPr fontId="1" type="noConversion"/>
  </si>
  <si>
    <r>
      <t xml:space="preserve">需深循環鉛酸電池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0"/>
        <color theme="1"/>
        <rFont val="標楷體"/>
        <family val="4"/>
        <charset val="136"/>
      </rPr>
      <t xml:space="preserve">
</t>
    </r>
    <r>
      <rPr>
        <sz val="10"/>
        <color rgb="FFFF0000"/>
        <rFont val="標楷體"/>
        <family val="4"/>
        <charset val="136"/>
      </rPr>
      <t>以12V電壓定義</t>
    </r>
    <phoneticPr fontId="1" type="noConversion"/>
  </si>
  <si>
    <t>Ps1: 一般鋰電池的計算公式與深循環電池計算方式相似'可比照此計算公式</t>
    <phoneticPr fontId="1" type="noConversion"/>
  </si>
  <si>
    <t>Ps2: 特別注意,深循環鉛酸電池充放電使用壽命身受溫度影響,溫度若每提高8攝氏度,循環使用次數就會減少50% (一般鉛酸電池的使用循環次數以25攝氏度為運作溫度定義)</t>
    <phoneticPr fontId="1" type="noConversion"/>
  </si>
  <si>
    <t>一般型 路燈供電系統評估計算公式 (鉛酸蓄電池)</t>
    <phoneticPr fontId="1" type="noConversion"/>
  </si>
  <si>
    <r>
      <t xml:space="preserve">需鉛酸電池
設計容量
</t>
    </r>
    <r>
      <rPr>
        <b/>
        <sz val="12"/>
        <color theme="1"/>
        <rFont val="標楷體"/>
        <family val="4"/>
        <charset val="136"/>
      </rPr>
      <t>Ah</t>
    </r>
    <r>
      <rPr>
        <sz val="10"/>
        <color theme="1"/>
        <rFont val="標楷體"/>
        <family val="4"/>
        <charset val="136"/>
      </rPr>
      <t xml:space="preserve">
</t>
    </r>
    <r>
      <rPr>
        <sz val="10"/>
        <color rgb="FFFF0000"/>
        <rFont val="標楷體"/>
        <family val="4"/>
        <charset val="136"/>
      </rPr>
      <t>以12V電壓定義</t>
    </r>
    <phoneticPr fontId="1" type="noConversion"/>
  </si>
  <si>
    <r>
      <rPr>
        <sz val="10"/>
        <color theme="1"/>
        <rFont val="Arial Unicode MS"/>
        <family val="2"/>
        <charset val="136"/>
      </rPr>
      <t>3</t>
    </r>
    <r>
      <rPr>
        <sz val="10"/>
        <color theme="1"/>
        <rFont val="標楷體"/>
        <family val="4"/>
        <charset val="136"/>
      </rPr>
      <t>年電池老化
衰減加計比率
鉛酸電池</t>
    </r>
    <r>
      <rPr>
        <sz val="10"/>
        <color theme="1"/>
        <rFont val="Arial Unicode MS"/>
        <family val="2"/>
        <charset val="136"/>
      </rPr>
      <t>1</t>
    </r>
    <r>
      <rPr>
        <sz val="10"/>
        <color theme="1"/>
        <rFont val="標楷體"/>
        <family val="4"/>
        <charset val="136"/>
      </rPr>
      <t>年
降到</t>
    </r>
    <r>
      <rPr>
        <sz val="10"/>
        <color theme="1"/>
        <rFont val="Arial Unicode MS"/>
        <family val="2"/>
        <charset val="136"/>
      </rPr>
      <t>50%</t>
    </r>
    <r>
      <rPr>
        <sz val="10"/>
        <color theme="1"/>
        <rFont val="標楷體"/>
        <family val="4"/>
        <charset val="136"/>
      </rPr>
      <t>計算</t>
    </r>
    <r>
      <rPr>
        <sz val="10"/>
        <color rgb="FFFF0000"/>
        <rFont val="標楷體"/>
        <family val="4"/>
        <charset val="136"/>
      </rPr>
      <t xml:space="preserve">
</t>
    </r>
    <r>
      <rPr>
        <b/>
        <sz val="12"/>
        <color rgb="FFFF0000"/>
        <rFont val="Arial Unicode MS"/>
        <family val="2"/>
        <charset val="136"/>
      </rPr>
      <t>W</t>
    </r>
    <phoneticPr fontId="1" type="noConversion"/>
  </si>
  <si>
    <t>Ps1: 特別注意,鉛酸電池充放電使用壽命身受溫度影響,溫度若每提高8攝氏度,循環使用次數就會減少50% (一般鉛酸電池的使用循環次數以25攝氏度為運作溫度定義)</t>
    <phoneticPr fontId="1" type="noConversion"/>
  </si>
  <si>
    <t>夜間停電
不斷電功能
加計時數
小時</t>
    <phoneticPr fontId="1" type="noConversion"/>
  </si>
  <si>
    <r>
      <t xml:space="preserve">日間供電
總耗電量
</t>
    </r>
    <r>
      <rPr>
        <b/>
        <sz val="12"/>
        <color theme="1"/>
        <rFont val="Arial Unicode MS"/>
        <family val="2"/>
        <charset val="136"/>
      </rPr>
      <t>W</t>
    </r>
    <phoneticPr fontId="1" type="noConversion"/>
  </si>
  <si>
    <t>設計日間
耗電時數
小時</t>
    <phoneticPr fontId="1" type="noConversion"/>
  </si>
  <si>
    <r>
      <t xml:space="preserve">夜間停電
不斷電功能
總耗電量
</t>
    </r>
    <r>
      <rPr>
        <b/>
        <sz val="12"/>
        <color theme="1"/>
        <rFont val="Arial Unicode MS"/>
        <family val="2"/>
        <charset val="136"/>
      </rPr>
      <t>W</t>
    </r>
    <phoneticPr fontId="1" type="noConversion"/>
  </si>
  <si>
    <r>
      <t xml:space="preserve">夜間停電
不斷電功能
總耗電量
</t>
    </r>
    <r>
      <rPr>
        <sz val="12"/>
        <color theme="1"/>
        <rFont val="標楷體"/>
        <family val="4"/>
        <charset val="136"/>
      </rPr>
      <t xml:space="preserve">
</t>
    </r>
    <r>
      <rPr>
        <b/>
        <sz val="12"/>
        <color theme="1"/>
        <rFont val="Arial Unicode MS"/>
        <family val="2"/>
        <charset val="136"/>
      </rPr>
      <t>W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</si>
</sst>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);[Red]\(0.0\)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theme="0"/>
      <name val="Arial Unicode MS"/>
      <family val="2"/>
      <charset val="136"/>
    </font>
    <font>
      <sz val="10"/>
      <color theme="1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sz val="2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color rgb="FF0070C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0"/>
      <color rgb="FFFF0000"/>
      <name val="Arial Unicode MS"/>
      <family val="2"/>
      <charset val="136"/>
    </font>
    <font>
      <b/>
      <sz val="10"/>
      <color rgb="FFFFC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4"/>
      <color rgb="FF0070C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b/>
      <sz val="14"/>
      <color rgb="FFFF0000"/>
      <name val="Arial Unicode MS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50" zoomScaleNormal="50" workbookViewId="0">
      <selection activeCell="U19" sqref="U19"/>
    </sheetView>
  </sheetViews>
  <sheetFormatPr defaultRowHeight="16.5" x14ac:dyDescent="0.25"/>
  <cols>
    <col min="1" max="1" width="10.25" bestFit="1" customWidth="1"/>
    <col min="2" max="7" width="10.125" bestFit="1" customWidth="1"/>
    <col min="8" max="8" width="12.375" bestFit="1" customWidth="1"/>
    <col min="9" max="9" width="10.75" bestFit="1" customWidth="1"/>
    <col min="10" max="10" width="21.125" bestFit="1" customWidth="1"/>
    <col min="11" max="11" width="15.125" bestFit="1" customWidth="1"/>
    <col min="12" max="12" width="12.375" customWidth="1"/>
    <col min="13" max="13" width="13.125" customWidth="1"/>
    <col min="14" max="14" width="16.75" customWidth="1"/>
    <col min="15" max="15" width="15.125" bestFit="1" customWidth="1"/>
    <col min="16" max="16" width="12.75" customWidth="1"/>
  </cols>
  <sheetData>
    <row r="1" spans="1:16" s="1" customFormat="1" ht="37.5" customHeight="1" thickBot="1" x14ac:dyDescent="0.3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1" customFormat="1" ht="42.75" customHeight="1" thickTop="1" thickBot="1" x14ac:dyDescent="0.3">
      <c r="A2" s="25" t="s">
        <v>2</v>
      </c>
      <c r="B2" s="34" t="s">
        <v>14</v>
      </c>
      <c r="C2" s="34"/>
      <c r="D2" s="34" t="s">
        <v>15</v>
      </c>
      <c r="E2" s="34"/>
      <c r="F2" s="34" t="s">
        <v>16</v>
      </c>
      <c r="G2" s="34"/>
      <c r="H2" s="29" t="s">
        <v>33</v>
      </c>
      <c r="I2" s="29" t="s">
        <v>32</v>
      </c>
      <c r="J2" s="26" t="s">
        <v>18</v>
      </c>
      <c r="K2" s="29" t="s">
        <v>4</v>
      </c>
      <c r="L2" s="30" t="s">
        <v>31</v>
      </c>
      <c r="M2" s="29" t="s">
        <v>34</v>
      </c>
      <c r="N2" s="26" t="s">
        <v>17</v>
      </c>
      <c r="O2" s="29" t="s">
        <v>4</v>
      </c>
      <c r="P2" s="33" t="s">
        <v>5</v>
      </c>
    </row>
    <row r="3" spans="1:16" s="1" customFormat="1" ht="37.5" customHeight="1" thickTop="1" thickBot="1" x14ac:dyDescent="0.3">
      <c r="A3" s="25"/>
      <c r="B3" s="7" t="s">
        <v>1</v>
      </c>
      <c r="C3" s="7" t="s">
        <v>0</v>
      </c>
      <c r="D3" s="7" t="s">
        <v>1</v>
      </c>
      <c r="E3" s="7" t="s">
        <v>0</v>
      </c>
      <c r="F3" s="7" t="s">
        <v>1</v>
      </c>
      <c r="G3" s="7" t="s">
        <v>0</v>
      </c>
      <c r="H3" s="29"/>
      <c r="I3" s="29"/>
      <c r="J3" s="27"/>
      <c r="K3" s="29"/>
      <c r="L3" s="31"/>
      <c r="M3" s="29"/>
      <c r="N3" s="27"/>
      <c r="O3" s="29"/>
      <c r="P3" s="33"/>
    </row>
    <row r="4" spans="1:16" s="1" customFormat="1" ht="16.5" customHeight="1" thickTop="1" thickBot="1" x14ac:dyDescent="0.3">
      <c r="A4" s="25"/>
      <c r="B4" s="2" t="s">
        <v>12</v>
      </c>
      <c r="C4" s="2" t="s">
        <v>13</v>
      </c>
      <c r="D4" s="2" t="s">
        <v>12</v>
      </c>
      <c r="E4" s="2" t="s">
        <v>13</v>
      </c>
      <c r="F4" s="2" t="s">
        <v>12</v>
      </c>
      <c r="G4" s="2" t="s">
        <v>13</v>
      </c>
      <c r="H4" s="29"/>
      <c r="I4" s="29"/>
      <c r="J4" s="28"/>
      <c r="K4" s="29"/>
      <c r="L4" s="32"/>
      <c r="M4" s="29"/>
      <c r="N4" s="28"/>
      <c r="O4" s="29"/>
      <c r="P4" s="33"/>
    </row>
    <row r="5" spans="1:16" s="1" customFormat="1" ht="40.5" customHeight="1" thickTop="1" thickBot="1" x14ac:dyDescent="0.3">
      <c r="A5" s="3" t="s">
        <v>3</v>
      </c>
      <c r="B5" s="10">
        <v>12</v>
      </c>
      <c r="C5" s="11">
        <v>0</v>
      </c>
      <c r="D5" s="10">
        <v>6</v>
      </c>
      <c r="E5" s="11">
        <v>0</v>
      </c>
      <c r="F5" s="10">
        <v>4</v>
      </c>
      <c r="G5" s="11">
        <v>0</v>
      </c>
      <c r="H5" s="10">
        <v>14.3</v>
      </c>
      <c r="I5" s="11">
        <f>B5*H5+D5*H5+F5*H5</f>
        <v>314.60000000000002</v>
      </c>
      <c r="J5" s="12">
        <f>I5*110%</f>
        <v>346.06000000000006</v>
      </c>
      <c r="K5" s="9">
        <f>J5/12.8</f>
        <v>27.035937500000003</v>
      </c>
      <c r="L5" s="13">
        <v>2</v>
      </c>
      <c r="M5" s="14">
        <f>I5+(L5*B5+L5*D5+L5*F5)</f>
        <v>358.6</v>
      </c>
      <c r="N5" s="15">
        <f>M5*110%</f>
        <v>394.46000000000004</v>
      </c>
      <c r="O5" s="16">
        <f>N5/12.8</f>
        <v>30.817187500000003</v>
      </c>
      <c r="P5" s="4" t="s">
        <v>10</v>
      </c>
    </row>
    <row r="6" spans="1:16" ht="18" thickTop="1" thickBot="1" x14ac:dyDescent="0.3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9.5" customHeight="1" thickTop="1" thickBot="1" x14ac:dyDescent="0.3">
      <c r="A7" s="22" t="s">
        <v>20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30.75" customHeight="1" thickTop="1" x14ac:dyDescent="0.25">
      <c r="A8" s="22" t="s">
        <v>21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s="1" customFormat="1" ht="37.5" customHeight="1" thickBot="1" x14ac:dyDescent="0.3">
      <c r="A10" s="24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s="1" customFormat="1" ht="42.75" customHeight="1" thickTop="1" thickBot="1" x14ac:dyDescent="0.3">
      <c r="A11" s="25" t="s">
        <v>2</v>
      </c>
      <c r="B11" s="34" t="s">
        <v>14</v>
      </c>
      <c r="C11" s="34"/>
      <c r="D11" s="34" t="s">
        <v>15</v>
      </c>
      <c r="E11" s="34"/>
      <c r="F11" s="34" t="s">
        <v>16</v>
      </c>
      <c r="G11" s="34"/>
      <c r="H11" s="29" t="s">
        <v>33</v>
      </c>
      <c r="I11" s="29" t="s">
        <v>32</v>
      </c>
      <c r="J11" s="26" t="s">
        <v>23</v>
      </c>
      <c r="K11" s="29" t="s">
        <v>24</v>
      </c>
      <c r="L11" s="30" t="s">
        <v>31</v>
      </c>
      <c r="M11" s="29" t="s">
        <v>35</v>
      </c>
      <c r="N11" s="26" t="s">
        <v>23</v>
      </c>
      <c r="O11" s="29" t="s">
        <v>24</v>
      </c>
      <c r="P11" s="33" t="s">
        <v>5</v>
      </c>
    </row>
    <row r="12" spans="1:16" s="1" customFormat="1" ht="37.5" customHeight="1" thickTop="1" thickBot="1" x14ac:dyDescent="0.3">
      <c r="A12" s="25"/>
      <c r="B12" s="8" t="s">
        <v>1</v>
      </c>
      <c r="C12" s="8" t="s">
        <v>0</v>
      </c>
      <c r="D12" s="8" t="s">
        <v>1</v>
      </c>
      <c r="E12" s="8" t="s">
        <v>0</v>
      </c>
      <c r="F12" s="8" t="s">
        <v>1</v>
      </c>
      <c r="G12" s="8" t="s">
        <v>0</v>
      </c>
      <c r="H12" s="29"/>
      <c r="I12" s="29"/>
      <c r="J12" s="27"/>
      <c r="K12" s="29"/>
      <c r="L12" s="31"/>
      <c r="M12" s="29"/>
      <c r="N12" s="27"/>
      <c r="O12" s="29"/>
      <c r="P12" s="33"/>
    </row>
    <row r="13" spans="1:16" s="1" customFormat="1" ht="16.5" customHeight="1" thickTop="1" thickBot="1" x14ac:dyDescent="0.3">
      <c r="A13" s="25"/>
      <c r="B13" s="2" t="s">
        <v>12</v>
      </c>
      <c r="C13" s="2" t="s">
        <v>13</v>
      </c>
      <c r="D13" s="2" t="s">
        <v>12</v>
      </c>
      <c r="E13" s="2" t="s">
        <v>13</v>
      </c>
      <c r="F13" s="2" t="s">
        <v>12</v>
      </c>
      <c r="G13" s="2" t="s">
        <v>13</v>
      </c>
      <c r="H13" s="29"/>
      <c r="I13" s="29"/>
      <c r="J13" s="28"/>
      <c r="K13" s="29"/>
      <c r="L13" s="32"/>
      <c r="M13" s="29"/>
      <c r="N13" s="28"/>
      <c r="O13" s="29"/>
      <c r="P13" s="33"/>
    </row>
    <row r="14" spans="1:16" s="1" customFormat="1" ht="40.5" customHeight="1" thickTop="1" thickBot="1" x14ac:dyDescent="0.3">
      <c r="A14" s="5" t="s">
        <v>9</v>
      </c>
      <c r="B14" s="18">
        <f t="shared" ref="B14:I14" si="0">B5</f>
        <v>12</v>
      </c>
      <c r="C14" s="11">
        <f t="shared" si="0"/>
        <v>0</v>
      </c>
      <c r="D14" s="18">
        <f t="shared" si="0"/>
        <v>6</v>
      </c>
      <c r="E14" s="11">
        <f t="shared" si="0"/>
        <v>0</v>
      </c>
      <c r="F14" s="18">
        <f t="shared" si="0"/>
        <v>4</v>
      </c>
      <c r="G14" s="11">
        <f t="shared" si="0"/>
        <v>0</v>
      </c>
      <c r="H14" s="18">
        <f t="shared" si="0"/>
        <v>14.3</v>
      </c>
      <c r="I14" s="11">
        <f t="shared" si="0"/>
        <v>314.60000000000002</v>
      </c>
      <c r="J14" s="12">
        <f>I14*150%</f>
        <v>471.90000000000003</v>
      </c>
      <c r="K14" s="9">
        <f>J14/12</f>
        <v>39.325000000000003</v>
      </c>
      <c r="L14" s="20">
        <f>L5</f>
        <v>2</v>
      </c>
      <c r="M14" s="14">
        <f>I14+(L14*B14+L14*D14+L14*F14)</f>
        <v>358.6</v>
      </c>
      <c r="N14" s="15">
        <f>M14*150%</f>
        <v>537.90000000000009</v>
      </c>
      <c r="O14" s="16">
        <f>N14/12</f>
        <v>44.82500000000001</v>
      </c>
      <c r="P14" s="4" t="s">
        <v>7</v>
      </c>
    </row>
    <row r="15" spans="1:16" ht="17.25" thickTop="1" x14ac:dyDescent="0.25">
      <c r="A15" s="22" t="s">
        <v>25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x14ac:dyDescent="0.25">
      <c r="A16" s="23" t="s">
        <v>26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30.75" customHeight="1" thickBot="1" x14ac:dyDescent="0.3">
      <c r="A18" s="24" t="s">
        <v>27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48.75" customHeight="1" thickTop="1" thickBot="1" x14ac:dyDescent="0.3">
      <c r="A19" s="25" t="s">
        <v>2</v>
      </c>
      <c r="B19" s="34" t="s">
        <v>14</v>
      </c>
      <c r="C19" s="34"/>
      <c r="D19" s="34" t="s">
        <v>15</v>
      </c>
      <c r="E19" s="34"/>
      <c r="F19" s="34" t="s">
        <v>16</v>
      </c>
      <c r="G19" s="34"/>
      <c r="H19" s="29" t="s">
        <v>33</v>
      </c>
      <c r="I19" s="29" t="s">
        <v>32</v>
      </c>
      <c r="J19" s="26" t="s">
        <v>29</v>
      </c>
      <c r="K19" s="29" t="s">
        <v>28</v>
      </c>
      <c r="L19" s="30" t="s">
        <v>31</v>
      </c>
      <c r="M19" s="29" t="s">
        <v>34</v>
      </c>
      <c r="N19" s="26" t="s">
        <v>29</v>
      </c>
      <c r="O19" s="29" t="s">
        <v>28</v>
      </c>
      <c r="P19" s="33" t="s">
        <v>5</v>
      </c>
    </row>
    <row r="20" spans="1:16" ht="40.5" customHeight="1" thickTop="1" thickBot="1" x14ac:dyDescent="0.3">
      <c r="A20" s="25"/>
      <c r="B20" s="8" t="s">
        <v>1</v>
      </c>
      <c r="C20" s="8" t="s">
        <v>0</v>
      </c>
      <c r="D20" s="8" t="s">
        <v>1</v>
      </c>
      <c r="E20" s="8" t="s">
        <v>0</v>
      </c>
      <c r="F20" s="8" t="s">
        <v>1</v>
      </c>
      <c r="G20" s="8" t="s">
        <v>0</v>
      </c>
      <c r="H20" s="29"/>
      <c r="I20" s="29"/>
      <c r="J20" s="27"/>
      <c r="K20" s="29"/>
      <c r="L20" s="31"/>
      <c r="M20" s="29"/>
      <c r="N20" s="27"/>
      <c r="O20" s="29"/>
      <c r="P20" s="33"/>
    </row>
    <row r="21" spans="1:16" ht="18" thickTop="1" thickBot="1" x14ac:dyDescent="0.3">
      <c r="A21" s="25"/>
      <c r="B21" s="2" t="s">
        <v>12</v>
      </c>
      <c r="C21" s="2" t="s">
        <v>13</v>
      </c>
      <c r="D21" s="2" t="s">
        <v>12</v>
      </c>
      <c r="E21" s="2" t="s">
        <v>13</v>
      </c>
      <c r="F21" s="2" t="s">
        <v>12</v>
      </c>
      <c r="G21" s="2" t="s">
        <v>13</v>
      </c>
      <c r="H21" s="29"/>
      <c r="I21" s="29"/>
      <c r="J21" s="28"/>
      <c r="K21" s="29"/>
      <c r="L21" s="32"/>
      <c r="M21" s="29"/>
      <c r="N21" s="28"/>
      <c r="O21" s="29"/>
      <c r="P21" s="33"/>
    </row>
    <row r="22" spans="1:16" ht="31.5" thickTop="1" thickBot="1" x14ac:dyDescent="0.3">
      <c r="A22" s="6" t="s">
        <v>8</v>
      </c>
      <c r="B22" s="19">
        <v>12</v>
      </c>
      <c r="C22" s="11">
        <v>0</v>
      </c>
      <c r="D22" s="19">
        <v>6</v>
      </c>
      <c r="E22" s="11">
        <v>0</v>
      </c>
      <c r="F22" s="19">
        <v>4</v>
      </c>
      <c r="G22" s="11">
        <v>0</v>
      </c>
      <c r="H22" s="19">
        <v>14.3</v>
      </c>
      <c r="I22" s="11">
        <f>I5</f>
        <v>314.60000000000002</v>
      </c>
      <c r="J22" s="12">
        <f>I22*180%</f>
        <v>566.28000000000009</v>
      </c>
      <c r="K22" s="9">
        <f>J22/12</f>
        <v>47.190000000000005</v>
      </c>
      <c r="L22" s="21">
        <f>L5</f>
        <v>2</v>
      </c>
      <c r="M22" s="14">
        <f>I22+(L22*B22+L22*D22+L22*F22)</f>
        <v>358.6</v>
      </c>
      <c r="N22" s="15">
        <f>M22*180%</f>
        <v>645.48</v>
      </c>
      <c r="O22" s="16">
        <f>N22/12</f>
        <v>53.79</v>
      </c>
      <c r="P22" s="4" t="s">
        <v>6</v>
      </c>
    </row>
    <row r="23" spans="1:16" ht="17.25" thickTop="1" x14ac:dyDescent="0.25">
      <c r="A23" s="23" t="s">
        <v>30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</sheetData>
  <mergeCells count="48">
    <mergeCell ref="A23:P23"/>
    <mergeCell ref="N19:N21"/>
    <mergeCell ref="O19:O21"/>
    <mergeCell ref="P19:P21"/>
    <mergeCell ref="I19:I21"/>
    <mergeCell ref="J19:J21"/>
    <mergeCell ref="K19:K21"/>
    <mergeCell ref="L19:L21"/>
    <mergeCell ref="M19:M21"/>
    <mergeCell ref="A19:A21"/>
    <mergeCell ref="B19:C19"/>
    <mergeCell ref="D19:E19"/>
    <mergeCell ref="F19:G19"/>
    <mergeCell ref="H19:H21"/>
    <mergeCell ref="A1:P1"/>
    <mergeCell ref="A2:A4"/>
    <mergeCell ref="B2:C2"/>
    <mergeCell ref="D2:E2"/>
    <mergeCell ref="F2:G2"/>
    <mergeCell ref="H2:H4"/>
    <mergeCell ref="I2:I4"/>
    <mergeCell ref="M2:M4"/>
    <mergeCell ref="L2:L4"/>
    <mergeCell ref="J2:J4"/>
    <mergeCell ref="K2:K4"/>
    <mergeCell ref="J11:J13"/>
    <mergeCell ref="K11:K13"/>
    <mergeCell ref="L11:L13"/>
    <mergeCell ref="A6:P6"/>
    <mergeCell ref="A7:P7"/>
    <mergeCell ref="A8:P8"/>
    <mergeCell ref="N2:N4"/>
    <mergeCell ref="O2:O4"/>
    <mergeCell ref="P2:P4"/>
    <mergeCell ref="B11:C11"/>
    <mergeCell ref="D11:E11"/>
    <mergeCell ref="F11:G11"/>
    <mergeCell ref="H11:H13"/>
    <mergeCell ref="I11:I13"/>
    <mergeCell ref="A15:P15"/>
    <mergeCell ref="A16:P16"/>
    <mergeCell ref="A18:P18"/>
    <mergeCell ref="A10:P10"/>
    <mergeCell ref="A11:A13"/>
    <mergeCell ref="M11:M13"/>
    <mergeCell ref="N11:N13"/>
    <mergeCell ref="O11:O13"/>
    <mergeCell ref="P11:P1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Street Lamps DC UPS System Calc</vt:lpstr>
    </vt:vector>
  </TitlesOfParts>
  <Company>IO-Power Technology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Cheng</dc:creator>
  <cp:lastModifiedBy>Jacky Cheng</cp:lastModifiedBy>
  <dcterms:created xsi:type="dcterms:W3CDTF">2012-04-04T03:25:59Z</dcterms:created>
  <dcterms:modified xsi:type="dcterms:W3CDTF">2012-07-11T09:14:22Z</dcterms:modified>
</cp:coreProperties>
</file>